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idebook\共有\600_地域整備課\300_上下水道室\310_経営比較分析表（H26~）\R元_公営企業に係る「経営比較分析表」について\町提出\"/>
    </mc:Choice>
  </mc:AlternateContent>
  <workbookProtection workbookAlgorithmName="SHA-512" workbookHashValue="YBc11PNR8foDfpfDyh1AA7HrRzXXP0gQpN4O5G/L5dPWurrq2SaxgDN0s8LFcF6SLBuxItFH0XBZQ/jQyWmDoA==" workbookSaltValue="ffIDq8gCN12oNnMvcIHhD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AD10" i="4"/>
  <c r="P10" i="4"/>
  <c r="I10" i="4"/>
  <c r="B10" i="4"/>
  <c r="AT8" i="4"/>
  <c r="AL8" i="4"/>
  <c r="W8" i="4"/>
  <c r="P8" i="4"/>
  <c r="I8" i="4"/>
  <c r="B6" i="4"/>
</calcChain>
</file>

<file path=xl/sharedStrings.xml><?xml version="1.0" encoding="utf-8"?>
<sst xmlns="http://schemas.openxmlformats.org/spreadsheetml/2006/main" count="236" uniqueCount="122">
  <si>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</si>
  <si>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</si>
  <si>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</si>
  <si>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</si>
  <si>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</si>
  <si>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</si>
  <si>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</si>
  <si>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</si>
  <si>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</si>
  <si>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</si>
  <si>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</si>
  <si>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</si>
  <si>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</si>
  <si>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</si>
  <si>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</si>
  <si>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</si>
  <si>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</si>
  <si>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</si>
  <si>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</si>
  <si>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</si>
  <si>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</si>
  <si>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</si>
  <si>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</si>
  <si>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</si>
  <si>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</si>
  <si>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</si>
  <si>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</si>
  <si>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</si>
  <si>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</si>
  <si>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</si>
  <si>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</si>
  <si>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</si>
  <si>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</si>
  <si>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</si>
  <si>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</si>
  <si>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</si>
  <si>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</si>
  <si>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</si>
  <si>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</si>
  <si>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</si>
  <si>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</si>
  <si>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</si>
  <si>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</si>
  <si>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</si>
  <si>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</si>
  <si>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</si>
  <si>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</si>
  <si>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</si>
  <si>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</si>
  <si>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</si>
  <si>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</si>
  <si>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</si>
  <si>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</si>
  <si>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</si>
  <si>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</si>
  <si>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</si>
  <si>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</si>
  <si>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</si>
  <si>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</si>
  <si>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</si>
  <si>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</si>
  <si>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</si>
  <si>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</si>
  <si>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</si>
  <si>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</si>
  <si>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</si>
  <si>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</si>
  <si>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</si>
  <si>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</si>
  <si>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</si>
  <si>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</si>
  <si>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</si>
  <si>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</si>
  <si>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</si>
  <si>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</si>
  <si>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</si>
  <si>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</si>
  <si>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</si>
  <si>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</si>
  <si>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</si>
  <si>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</si>
  <si>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</si>
  <si>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</si>
  <si>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</si>
  <si>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</si>
  <si>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</si>
  <si>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</si>
  <si>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</si>
  <si>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</si>
  <si>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</si>
  <si>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</si>
  <si>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</si>
  <si>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</si>
  <si>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</si>
  <si>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</si>
  <si>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</si>
  <si>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</si>
  <si>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</si>
  <si>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</si>
  <si>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山形県　飯豊町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</si>
  <si>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</si>
  <si>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</si>
  <si>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</si>
  <si>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</si>
  <si>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</si>
  <si>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</si>
  <si>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</si>
  <si>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</si>
  <si>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</si>
  <si>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</si>
  <si>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</si>
  <si>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</si>
  <si>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</si>
  <si>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</si>
  <si>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</si>
  <si>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</si>
  <si>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</si>
  <si>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</si>
  <si>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</si>
  <si>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処理施設の老朽化対策として、長寿命化など計画的な更新を検討し、料金水準適正化の検討、公債費抑制のため起債事業を精査しながら他会計繰入金の依存割合を小さくする必要がある。しかし、人口の減少、高齢化が進行している当町の状況にあってライフライン料金の値上げは行政サービスの低下に繋がりかねず慎重にならざるを得ない。
老朽化施設も多くかかえていることから、施設統廃合、ダウンサイジング、広域連携等持続可能な将来検討をしていく。
集合処理方式と個別処理方式を比較した場合、汚水処理原価では個別処理方式にその優位性が存在した。当町のような散居集落において今後生活排水処理事業を推進していくとき、経済的より優位な方法を更新時においても選択していく。</t>
    <phoneticPr fontId="4"/>
  </si>
  <si>
    <t>昭和61年の事業開始から順次施設整備を進めてきた。
最も早く整備した地区は30年以上が経過していることから計画的な設備更新の検討、準備期に到達している。</t>
    <rPh sb="0" eb="2">
      <t>ショウワ</t>
    </rPh>
    <phoneticPr fontId="4"/>
  </si>
  <si>
    <t>①から、収益に対し費用の方が大きく他会計繰入金への依存割合が増加している。老朽化する施設の維持管理費が増大する一方で、人口減少などにより料金収入が減少していることが要因として挙げられる。
④から、類似団体と比して高い数値で推移している。令和元年度まで投資的事業を抱えていたため、企業債残高が増えていることが影響している。
⑤から、使用料収入以外に依存している割合が高い。令和2年度から、公営企業化に向け取り組んでいく予定であり、今後、事業に係る費用の削減は当然のことながら、使用料の見直しを行い、適正な料金体系の構築を図っていきたい。
⑥から、類似団体よりも高い数値を示している。人口減少と散居集落等管路効率の良くないところが要因となって汚水処理費を上げていると考えている。
⑦から、人口減少もあって施設の利用効率は40％前後となっている。現在の数値から、施設統合も検討しなければならない。
⑧から、今後施設整備計画の完了に向かい水洗化率は上昇が見込まれる。水洗化率１００％に向けて更に努力していく。</t>
    <rPh sb="37" eb="40">
      <t>ロウキュウカ</t>
    </rPh>
    <rPh sb="42" eb="44">
      <t>シセツ</t>
    </rPh>
    <rPh sb="45" eb="47">
      <t>イジ</t>
    </rPh>
    <rPh sb="47" eb="50">
      <t>カンリヒ</t>
    </rPh>
    <rPh sb="51" eb="53">
      <t>ゾウダイ</t>
    </rPh>
    <rPh sb="55" eb="57">
      <t>イッポウ</t>
    </rPh>
    <rPh sb="59" eb="61">
      <t>ジンコウ</t>
    </rPh>
    <rPh sb="61" eb="63">
      <t>ゲンショウ</t>
    </rPh>
    <rPh sb="68" eb="70">
      <t>リョウキン</t>
    </rPh>
    <rPh sb="70" eb="72">
      <t>シュウニュウ</t>
    </rPh>
    <rPh sb="73" eb="75">
      <t>ゲンショウ</t>
    </rPh>
    <rPh sb="82" eb="84">
      <t>ヨウイン</t>
    </rPh>
    <rPh sb="87" eb="88">
      <t>ア</t>
    </rPh>
    <rPh sb="118" eb="120">
      <t>レイワ</t>
    </rPh>
    <rPh sb="121" eb="123">
      <t>ネンド</t>
    </rPh>
    <rPh sb="361" eb="363">
      <t>ゼンゴ</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</si>
</sst>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7B6-446C-9734-DE442A6F4E8F}"/>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2.0499999999999998</c:v>
                </c:pt>
                <c:pt idx="2">
                  <c:v>0.01</c:v>
                </c:pt>
                <c:pt idx="3">
                  <c:v>0.01</c:v>
                </c:pt>
                <c:pt idx="4">
                  <c:v>0.02</c:v>
                </c:pt>
              </c:numCache>
            </c:numRef>
          </c:val>
          <c:smooth val="0"/>
          <c:extLst>
            <c:ext xmlns:c16="http://schemas.microsoft.com/office/drawing/2014/chart" uri="{C3380CC4-5D6E-409C-BE32-E72D297353CC}">
              <c16:uniqueId val="{00000001-67B6-446C-9734-DE442A6F4E8F}"/>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57.11</c:v>
                </c:pt>
                <c:pt idx="1">
                  <c:v>57.11</c:v>
                </c:pt>
                <c:pt idx="2">
                  <c:v>57.11</c:v>
                </c:pt>
                <c:pt idx="3">
                  <c:v>40.79</c:v>
                </c:pt>
                <c:pt idx="4">
                  <c:v>40.43</c:v>
                </c:pt>
              </c:numCache>
            </c:numRef>
          </c:val>
          <c:extLst>
            <c:ext xmlns:c16="http://schemas.microsoft.com/office/drawing/2014/chart" uri="{C3380CC4-5D6E-409C-BE32-E72D297353CC}">
              <c16:uniqueId val="{00000000-40D8-42BA-AC38-7BE12B8B1A6E}"/>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52.31</c:v>
                </c:pt>
                <c:pt idx="1">
                  <c:v>60.65</c:v>
                </c:pt>
                <c:pt idx="2">
                  <c:v>51.75</c:v>
                </c:pt>
                <c:pt idx="3">
                  <c:v>50.68</c:v>
                </c:pt>
                <c:pt idx="4">
                  <c:v>50.14</c:v>
                </c:pt>
              </c:numCache>
            </c:numRef>
          </c:val>
          <c:smooth val="0"/>
          <c:extLst>
            <c:ext xmlns:c16="http://schemas.microsoft.com/office/drawing/2014/chart" uri="{C3380CC4-5D6E-409C-BE32-E72D297353CC}">
              <c16:uniqueId val="{00000001-40D8-42BA-AC38-7BE12B8B1A6E}"/>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86.73</c:v>
                </c:pt>
                <c:pt idx="1">
                  <c:v>90.2</c:v>
                </c:pt>
                <c:pt idx="2">
                  <c:v>90.2</c:v>
                </c:pt>
                <c:pt idx="3">
                  <c:v>93.97</c:v>
                </c:pt>
                <c:pt idx="4">
                  <c:v>95.16</c:v>
                </c:pt>
              </c:numCache>
            </c:numRef>
          </c:val>
          <c:extLst>
            <c:ext xmlns:c16="http://schemas.microsoft.com/office/drawing/2014/chart" uri="{C3380CC4-5D6E-409C-BE32-E72D297353CC}">
              <c16:uniqueId val="{00000000-C4AD-4F70-A3FE-3796FF663FDD}"/>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84.32</c:v>
                </c:pt>
                <c:pt idx="1">
                  <c:v>84.58</c:v>
                </c:pt>
                <c:pt idx="2">
                  <c:v>84.84</c:v>
                </c:pt>
                <c:pt idx="3">
                  <c:v>84.86</c:v>
                </c:pt>
                <c:pt idx="4">
                  <c:v>84.98</c:v>
                </c:pt>
              </c:numCache>
            </c:numRef>
          </c:val>
          <c:smooth val="0"/>
          <c:extLst>
            <c:ext xmlns:c16="http://schemas.microsoft.com/office/drawing/2014/chart" uri="{C3380CC4-5D6E-409C-BE32-E72D297353CC}">
              <c16:uniqueId val="{00000001-C4AD-4F70-A3FE-3796FF663FDD}"/>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46.25</c:v>
                </c:pt>
                <c:pt idx="1">
                  <c:v>46.26</c:v>
                </c:pt>
                <c:pt idx="2">
                  <c:v>43.82</c:v>
                </c:pt>
                <c:pt idx="3">
                  <c:v>43.87</c:v>
                </c:pt>
                <c:pt idx="4">
                  <c:v>41.8</c:v>
                </c:pt>
              </c:numCache>
            </c:numRef>
          </c:val>
          <c:extLst>
            <c:ext xmlns:c16="http://schemas.microsoft.com/office/drawing/2014/chart" uri="{C3380CC4-5D6E-409C-BE32-E72D297353CC}">
              <c16:uniqueId val="{00000000-F8B1-449D-BA6E-2890833ADA29}"/>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8B1-449D-BA6E-2890833ADA29}"/>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527-470C-A95A-56B8987E5F1B}"/>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527-470C-A95A-56B8987E5F1B}"/>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9CE-4B4E-BFE4-B1B988EE115A}"/>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9CE-4B4E-BFE4-B1B988EE115A}"/>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B1A-45FA-8E1E-C5CC730A646F}"/>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B1A-45FA-8E1E-C5CC730A646F}"/>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83A-4764-8656-A777721BAC94}"/>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83A-4764-8656-A777721BAC94}"/>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3361.98</c:v>
                </c:pt>
                <c:pt idx="1">
                  <c:v>3374.28</c:v>
                </c:pt>
                <c:pt idx="2">
                  <c:v>3322.28</c:v>
                </c:pt>
                <c:pt idx="3">
                  <c:v>3228.58</c:v>
                </c:pt>
                <c:pt idx="4">
                  <c:v>3261.35</c:v>
                </c:pt>
              </c:numCache>
            </c:numRef>
          </c:val>
          <c:extLst>
            <c:ext xmlns:c16="http://schemas.microsoft.com/office/drawing/2014/chart" uri="{C3380CC4-5D6E-409C-BE32-E72D297353CC}">
              <c16:uniqueId val="{00000000-AE8B-43EE-A7A8-BA5A7C596BF1}"/>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1081.8</c:v>
                </c:pt>
                <c:pt idx="1">
                  <c:v>974.93</c:v>
                </c:pt>
                <c:pt idx="2">
                  <c:v>855.8</c:v>
                </c:pt>
                <c:pt idx="3">
                  <c:v>789.46</c:v>
                </c:pt>
                <c:pt idx="4">
                  <c:v>826.83</c:v>
                </c:pt>
              </c:numCache>
            </c:numRef>
          </c:val>
          <c:smooth val="0"/>
          <c:extLst>
            <c:ext xmlns:c16="http://schemas.microsoft.com/office/drawing/2014/chart" uri="{C3380CC4-5D6E-409C-BE32-E72D297353CC}">
              <c16:uniqueId val="{00000001-AE8B-43EE-A7A8-BA5A7C596BF1}"/>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28.57</c:v>
                </c:pt>
                <c:pt idx="1">
                  <c:v>38.74</c:v>
                </c:pt>
                <c:pt idx="2">
                  <c:v>29.98</c:v>
                </c:pt>
                <c:pt idx="3">
                  <c:v>28.65</c:v>
                </c:pt>
                <c:pt idx="4">
                  <c:v>85.53</c:v>
                </c:pt>
              </c:numCache>
            </c:numRef>
          </c:val>
          <c:extLst>
            <c:ext xmlns:c16="http://schemas.microsoft.com/office/drawing/2014/chart" uri="{C3380CC4-5D6E-409C-BE32-E72D297353CC}">
              <c16:uniqueId val="{00000000-54ED-4DC0-8A37-7D83A7E34BC9}"/>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52.19</c:v>
                </c:pt>
                <c:pt idx="1">
                  <c:v>55.32</c:v>
                </c:pt>
                <c:pt idx="2">
                  <c:v>59.8</c:v>
                </c:pt>
                <c:pt idx="3">
                  <c:v>57.77</c:v>
                </c:pt>
                <c:pt idx="4">
                  <c:v>57.31</c:v>
                </c:pt>
              </c:numCache>
            </c:numRef>
          </c:val>
          <c:smooth val="0"/>
          <c:extLst>
            <c:ext xmlns:c16="http://schemas.microsoft.com/office/drawing/2014/chart" uri="{C3380CC4-5D6E-409C-BE32-E72D297353CC}">
              <c16:uniqueId val="{00000001-54ED-4DC0-8A37-7D83A7E34BC9}"/>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556.01</c:v>
                </c:pt>
                <c:pt idx="1">
                  <c:v>407.99</c:v>
                </c:pt>
                <c:pt idx="2">
                  <c:v>524.44000000000005</c:v>
                </c:pt>
                <c:pt idx="3">
                  <c:v>556.36</c:v>
                </c:pt>
                <c:pt idx="4">
                  <c:v>185.94</c:v>
                </c:pt>
              </c:numCache>
            </c:numRef>
          </c:val>
          <c:extLst>
            <c:ext xmlns:c16="http://schemas.microsoft.com/office/drawing/2014/chart" uri="{C3380CC4-5D6E-409C-BE32-E72D297353CC}">
              <c16:uniqueId val="{00000000-5FCE-4CA0-A493-DB82A28162A6}"/>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296.14</c:v>
                </c:pt>
                <c:pt idx="1">
                  <c:v>283.17</c:v>
                </c:pt>
                <c:pt idx="2">
                  <c:v>263.76</c:v>
                </c:pt>
                <c:pt idx="3">
                  <c:v>274.35000000000002</c:v>
                </c:pt>
                <c:pt idx="4">
                  <c:v>273.52</c:v>
                </c:pt>
              </c:numCache>
            </c:numRef>
          </c:val>
          <c:smooth val="0"/>
          <c:extLst>
            <c:ext xmlns:c16="http://schemas.microsoft.com/office/drawing/2014/chart" uri="{C3380CC4-5D6E-409C-BE32-E72D297353CC}">
              <c16:uniqueId val="{00000001-5FCE-4CA0-A493-DB82A28162A6}"/>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N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山形県　飯豊町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tr">
        <f>データ!$M$6</f>
        <v>非設置</v>
      </c>
      <c r="AE8" s="50"/>
      <c r="AF8" s="50"/>
      <c r="AG8" s="50"/>
      <c r="AH8" s="50"/>
      <c r="AI8" s="50"/>
      <c r="AJ8" s="50"/>
      <c r="AK8" s="3"/>
      <c r="AL8" s="51">
        <f>データ!S6</f>
        <v>6987</v>
      </c>
      <c r="AM8" s="51"/>
      <c r="AN8" s="51"/>
      <c r="AO8" s="51"/>
      <c r="AP8" s="51"/>
      <c r="AQ8" s="51"/>
      <c r="AR8" s="51"/>
      <c r="AS8" s="51"/>
      <c r="AT8" s="46">
        <f>データ!T6</f>
        <v>329.41</v>
      </c>
      <c r="AU8" s="46"/>
      <c r="AV8" s="46"/>
      <c r="AW8" s="46"/>
      <c r="AX8" s="46"/>
      <c r="AY8" s="46"/>
      <c r="AZ8" s="46"/>
      <c r="BA8" s="46"/>
      <c r="BB8" s="46">
        <f>データ!U6</f>
        <v>21.21</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75.290000000000006</v>
      </c>
      <c r="Q10" s="46"/>
      <c r="R10" s="46"/>
      <c r="S10" s="46"/>
      <c r="T10" s="46"/>
      <c r="U10" s="46"/>
      <c r="V10" s="46"/>
      <c r="W10" s="46">
        <f>データ!Q6</f>
        <v>81.56</v>
      </c>
      <c r="X10" s="46"/>
      <c r="Y10" s="46"/>
      <c r="Z10" s="46"/>
      <c r="AA10" s="46"/>
      <c r="AB10" s="46"/>
      <c r="AC10" s="46"/>
      <c r="AD10" s="51">
        <f>データ!R6</f>
        <v>3080</v>
      </c>
      <c r="AE10" s="51"/>
      <c r="AF10" s="51"/>
      <c r="AG10" s="51"/>
      <c r="AH10" s="51"/>
      <c r="AI10" s="51"/>
      <c r="AJ10" s="51"/>
      <c r="AK10" s="2"/>
      <c r="AL10" s="51">
        <f>データ!V6</f>
        <v>5204</v>
      </c>
      <c r="AM10" s="51"/>
      <c r="AN10" s="51"/>
      <c r="AO10" s="51"/>
      <c r="AP10" s="51"/>
      <c r="AQ10" s="51"/>
      <c r="AR10" s="51"/>
      <c r="AS10" s="51"/>
      <c r="AT10" s="46">
        <f>データ!W6</f>
        <v>4.2</v>
      </c>
      <c r="AU10" s="46"/>
      <c r="AV10" s="46"/>
      <c r="AW10" s="46"/>
      <c r="AX10" s="46"/>
      <c r="AY10" s="46"/>
      <c r="AZ10" s="46"/>
      <c r="BA10" s="46"/>
      <c r="BB10" s="46">
        <f>データ!X6</f>
        <v>1239.05</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121</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120</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119</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【765.47】</v>
      </c>
      <c r="I86" s="26" t="str">
        <f>データ!CA6</f>
        <v>【59.59】</v>
      </c>
      <c r="J86" s="26" t="str">
        <f>データ!CL6</f>
        <v>【257.86】</v>
      </c>
      <c r="K86" s="26" t="str">
        <f>データ!CW6</f>
        <v>【51.30】</v>
      </c>
      <c r="L86" s="26" t="str">
        <f>データ!DH6</f>
        <v>【86.22】</v>
      </c>
      <c r="M86" s="26" t="s">
        <v>44</v>
      </c>
      <c r="N86" s="26" t="s">
        <v>45</v>
      </c>
      <c r="O86" s="26" t="str">
        <f>データ!EO6</f>
        <v>【0.02】</v>
      </c>
    </row>
  </sheetData>
  <sheetProtection algorithmName="SHA-512" hashValue="adhbFMocGfQyWUBZe0LsINebTK4PUAS/CsGbr/jrXcOcQYPpc2/gIBwsT5Fx+hJB/fK6jNZW9/b1H4KIOz+Qhg==" saltValue="QuMAxRjDI2SkRjCo+1K4M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7" t="s">
        <v>55</v>
      </c>
      <c r="I3" s="78"/>
      <c r="J3" s="78"/>
      <c r="K3" s="78"/>
      <c r="L3" s="78"/>
      <c r="M3" s="78"/>
      <c r="N3" s="78"/>
      <c r="O3" s="78"/>
      <c r="P3" s="78"/>
      <c r="Q3" s="78"/>
      <c r="R3" s="78"/>
      <c r="S3" s="78"/>
      <c r="T3" s="78"/>
      <c r="U3" s="78"/>
      <c r="V3" s="78"/>
      <c r="W3" s="78"/>
      <c r="X3" s="79"/>
      <c r="Y3" s="83" t="s">
        <v>56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58</v>
      </c>
      <c r="B4" s="30"/>
      <c r="C4" s="30"/>
      <c r="D4" s="30"/>
      <c r="E4" s="30"/>
      <c r="F4" s="30"/>
      <c r="G4" s="30"/>
      <c r="H4" s="80"/>
      <c r="I4" s="81"/>
      <c r="J4" s="81"/>
      <c r="K4" s="81"/>
      <c r="L4" s="81"/>
      <c r="M4" s="81"/>
      <c r="N4" s="81"/>
      <c r="O4" s="81"/>
      <c r="P4" s="81"/>
      <c r="Q4" s="81"/>
      <c r="R4" s="81"/>
      <c r="S4" s="81"/>
      <c r="T4" s="81"/>
      <c r="U4" s="81"/>
      <c r="V4" s="81"/>
      <c r="W4" s="81"/>
      <c r="X4" s="82"/>
      <c r="Y4" s="76" t="s">
        <v>59</v>
      </c>
      <c r="Z4" s="76"/>
      <c r="AA4" s="76"/>
      <c r="AB4" s="76"/>
      <c r="AC4" s="76"/>
      <c r="AD4" s="76"/>
      <c r="AE4" s="76"/>
      <c r="AF4" s="76"/>
      <c r="AG4" s="76"/>
      <c r="AH4" s="76"/>
      <c r="AI4" s="76"/>
      <c r="AJ4" s="76" t="s">
        <v>60</v>
      </c>
      <c r="AK4" s="76"/>
      <c r="AL4" s="76"/>
      <c r="AM4" s="76"/>
      <c r="AN4" s="76"/>
      <c r="AO4" s="76"/>
      <c r="AP4" s="76"/>
      <c r="AQ4" s="76"/>
      <c r="AR4" s="76"/>
      <c r="AS4" s="76"/>
      <c r="AT4" s="76"/>
      <c r="AU4" s="76" t="s">
        <v>61</v>
      </c>
      <c r="AV4" s="76"/>
      <c r="AW4" s="76"/>
      <c r="AX4" s="76"/>
      <c r="AY4" s="76"/>
      <c r="AZ4" s="76"/>
      <c r="BA4" s="76"/>
      <c r="BB4" s="76"/>
      <c r="BC4" s="76"/>
      <c r="BD4" s="76"/>
      <c r="BE4" s="76"/>
      <c r="BF4" s="76" t="s">
        <v>62</v>
      </c>
      <c r="BG4" s="76"/>
      <c r="BH4" s="76"/>
      <c r="BI4" s="76"/>
      <c r="BJ4" s="76"/>
      <c r="BK4" s="76"/>
      <c r="BL4" s="76"/>
      <c r="BM4" s="76"/>
      <c r="BN4" s="76"/>
      <c r="BO4" s="76"/>
      <c r="BP4" s="76"/>
      <c r="BQ4" s="76" t="s">
        <v>63</v>
      </c>
      <c r="BR4" s="76"/>
      <c r="BS4" s="76"/>
      <c r="BT4" s="76"/>
      <c r="BU4" s="76"/>
      <c r="BV4" s="76"/>
      <c r="BW4" s="76"/>
      <c r="BX4" s="76"/>
      <c r="BY4" s="76"/>
      <c r="BZ4" s="76"/>
      <c r="CA4" s="76"/>
      <c r="CB4" s="76" t="s">
        <v>64</v>
      </c>
      <c r="CC4" s="76"/>
      <c r="CD4" s="76"/>
      <c r="CE4" s="76"/>
      <c r="CF4" s="76"/>
      <c r="CG4" s="76"/>
      <c r="CH4" s="76"/>
      <c r="CI4" s="76"/>
      <c r="CJ4" s="76"/>
      <c r="CK4" s="76"/>
      <c r="CL4" s="76"/>
      <c r="CM4" s="76" t="s">
        <v>65</v>
      </c>
      <c r="CN4" s="76"/>
      <c r="CO4" s="76"/>
      <c r="CP4" s="76"/>
      <c r="CQ4" s="76"/>
      <c r="CR4" s="76"/>
      <c r="CS4" s="76"/>
      <c r="CT4" s="76"/>
      <c r="CU4" s="76"/>
      <c r="CV4" s="76"/>
      <c r="CW4" s="76"/>
      <c r="CX4" s="76" t="s">
        <v>66</v>
      </c>
      <c r="CY4" s="76"/>
      <c r="CZ4" s="76"/>
      <c r="DA4" s="76"/>
      <c r="DB4" s="76"/>
      <c r="DC4" s="76"/>
      <c r="DD4" s="76"/>
      <c r="DE4" s="76"/>
      <c r="DF4" s="76"/>
      <c r="DG4" s="76"/>
      <c r="DH4" s="76"/>
      <c r="DI4" s="76" t="s">
        <v>67</v>
      </c>
      <c r="DJ4" s="76"/>
      <c r="DK4" s="76"/>
      <c r="DL4" s="76"/>
      <c r="DM4" s="76"/>
      <c r="DN4" s="76"/>
      <c r="DO4" s="76"/>
      <c r="DP4" s="76"/>
      <c r="DQ4" s="76"/>
      <c r="DR4" s="76"/>
      <c r="DS4" s="76"/>
      <c r="DT4" s="76" t="s">
        <v>68</v>
      </c>
      <c r="DU4" s="76"/>
      <c r="DV4" s="76"/>
      <c r="DW4" s="76"/>
      <c r="DX4" s="76"/>
      <c r="DY4" s="76"/>
      <c r="DZ4" s="76"/>
      <c r="EA4" s="76"/>
      <c r="EB4" s="76"/>
      <c r="EC4" s="76"/>
      <c r="ED4" s="76"/>
      <c r="EE4" s="76" t="s">
        <v>69</v>
      </c>
      <c r="EF4" s="76"/>
      <c r="EG4" s="76"/>
      <c r="EH4" s="76"/>
      <c r="EI4" s="76"/>
      <c r="EJ4" s="76"/>
      <c r="EK4" s="76"/>
      <c r="EL4" s="76"/>
      <c r="EM4" s="76"/>
      <c r="EN4" s="76"/>
      <c r="EO4" s="76"/>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2019</v>
      </c>
      <c r="C6" s="33">
        <f t="shared" ref="C6:X6" si="3">C7</f>
        <v>64033</v>
      </c>
      <c r="D6" s="33">
        <f t="shared" si="3"/>
        <v>47</v>
      </c>
      <c r="E6" s="33">
        <f t="shared" si="3"/>
        <v>17</v>
      </c>
      <c r="F6" s="33">
        <f t="shared" si="3"/>
        <v>5</v>
      </c>
      <c r="G6" s="33">
        <f t="shared" si="3"/>
        <v>0</v>
      </c>
      <c r="H6" s="33" t="str">
        <f t="shared" si="3"/>
        <v>山形県　飯豊町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75.290000000000006</v>
      </c>
      <c r="Q6" s="34">
        <f t="shared" si="3"/>
        <v>81.56</v>
      </c>
      <c r="R6" s="34">
        <f t="shared" si="3"/>
        <v>3080</v>
      </c>
      <c r="S6" s="34">
        <f t="shared" si="3"/>
        <v>6987</v>
      </c>
      <c r="T6" s="34">
        <f t="shared" si="3"/>
        <v>329.41</v>
      </c>
      <c r="U6" s="34">
        <f t="shared" si="3"/>
        <v>21.21</v>
      </c>
      <c r="V6" s="34">
        <f t="shared" si="3"/>
        <v>5204</v>
      </c>
      <c r="W6" s="34">
        <f t="shared" si="3"/>
        <v>4.2</v>
      </c>
      <c r="X6" s="34">
        <f t="shared" si="3"/>
        <v>1239.05</v>
      </c>
      <c r="Y6" s="35">
        <f>IF(Y7="",NA(),Y7)</f>
        <v>46.25</v>
      </c>
      <c r="Z6" s="35">
        <f t="shared" ref="Z6:AH6" si="4">IF(Z7="",NA(),Z7)</f>
        <v>46.26</v>
      </c>
      <c r="AA6" s="35">
        <f t="shared" si="4"/>
        <v>43.82</v>
      </c>
      <c r="AB6" s="35">
        <f t="shared" si="4"/>
        <v>43.87</v>
      </c>
      <c r="AC6" s="35">
        <f t="shared" si="4"/>
        <v>41.8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3361.98</v>
      </c>
      <c r="BG6" s="35">
        <f t="shared" ref="BG6:BO6" si="7">IF(BG7="",NA(),BG7)</f>
        <v>3374.28</v>
      </c>
      <c r="BH6" s="35">
        <f t="shared" si="7"/>
        <v>3322.28</v>
      </c>
      <c r="BI6" s="35">
        <f t="shared" si="7"/>
        <v>3228.58</v>
      </c>
      <c r="BJ6" s="35">
        <f t="shared" si="7"/>
        <v>3261.35</v>
      </c>
      <c r="BK6" s="35">
        <f t="shared" si="7"/>
        <v>1081.8</v>
      </c>
      <c r="BL6" s="35">
        <f t="shared" si="7"/>
        <v>974.93</v>
      </c>
      <c r="BM6" s="35">
        <f t="shared" si="7"/>
        <v>855.8</v>
      </c>
      <c r="BN6" s="35">
        <f t="shared" si="7"/>
        <v>789.46</v>
      </c>
      <c r="BO6" s="35">
        <f t="shared" si="7"/>
        <v>826.83</v>
      </c>
      <c r="BP6" s="34" t="str">
        <f>IF(BP7="","",IF(BP7="-","【-】","【"&amp;SUBSTITUTE(TEXT(BP7,"#,##0.00"),"-","△")&amp;"】"))</f>
        <v>【765.47】</v>
      </c>
      <c r="BQ6" s="35">
        <f>IF(BQ7="",NA(),BQ7)</f>
        <v>28.57</v>
      </c>
      <c r="BR6" s="35">
        <f t="shared" ref="BR6:BZ6" si="8">IF(BR7="",NA(),BR7)</f>
        <v>38.74</v>
      </c>
      <c r="BS6" s="35">
        <f t="shared" si="8"/>
        <v>29.98</v>
      </c>
      <c r="BT6" s="35">
        <f t="shared" si="8"/>
        <v>28.65</v>
      </c>
      <c r="BU6" s="35">
        <f t="shared" si="8"/>
        <v>85.53</v>
      </c>
      <c r="BV6" s="35">
        <f t="shared" si="8"/>
        <v>52.19</v>
      </c>
      <c r="BW6" s="35">
        <f t="shared" si="8"/>
        <v>55.32</v>
      </c>
      <c r="BX6" s="35">
        <f t="shared" si="8"/>
        <v>59.8</v>
      </c>
      <c r="BY6" s="35">
        <f t="shared" si="8"/>
        <v>57.77</v>
      </c>
      <c r="BZ6" s="35">
        <f t="shared" si="8"/>
        <v>57.31</v>
      </c>
      <c r="CA6" s="34" t="str">
        <f>IF(CA7="","",IF(CA7="-","【-】","【"&amp;SUBSTITUTE(TEXT(CA7,"#,##0.00"),"-","△")&amp;"】"))</f>
        <v>【59.59】</v>
      </c>
      <c r="CB6" s="35">
        <f>IF(CB7="",NA(),CB7)</f>
        <v>556.01</v>
      </c>
      <c r="CC6" s="35">
        <f t="shared" ref="CC6:CK6" si="9">IF(CC7="",NA(),CC7)</f>
        <v>407.99</v>
      </c>
      <c r="CD6" s="35">
        <f t="shared" si="9"/>
        <v>524.44000000000005</v>
      </c>
      <c r="CE6" s="35">
        <f t="shared" si="9"/>
        <v>556.36</v>
      </c>
      <c r="CF6" s="35">
        <f t="shared" si="9"/>
        <v>185.94</v>
      </c>
      <c r="CG6" s="35">
        <f t="shared" si="9"/>
        <v>296.14</v>
      </c>
      <c r="CH6" s="35">
        <f t="shared" si="9"/>
        <v>283.17</v>
      </c>
      <c r="CI6" s="35">
        <f t="shared" si="9"/>
        <v>263.76</v>
      </c>
      <c r="CJ6" s="35">
        <f t="shared" si="9"/>
        <v>274.35000000000002</v>
      </c>
      <c r="CK6" s="35">
        <f t="shared" si="9"/>
        <v>273.52</v>
      </c>
      <c r="CL6" s="34" t="str">
        <f>IF(CL7="","",IF(CL7="-","【-】","【"&amp;SUBSTITUTE(TEXT(CL7,"#,##0.00"),"-","△")&amp;"】"))</f>
        <v>【257.86】</v>
      </c>
      <c r="CM6" s="35">
        <f>IF(CM7="",NA(),CM7)</f>
        <v>57.11</v>
      </c>
      <c r="CN6" s="35">
        <f t="shared" ref="CN6:CV6" si="10">IF(CN7="",NA(),CN7)</f>
        <v>57.11</v>
      </c>
      <c r="CO6" s="35">
        <f t="shared" si="10"/>
        <v>57.11</v>
      </c>
      <c r="CP6" s="35">
        <f t="shared" si="10"/>
        <v>40.79</v>
      </c>
      <c r="CQ6" s="35">
        <f t="shared" si="10"/>
        <v>40.43</v>
      </c>
      <c r="CR6" s="35">
        <f t="shared" si="10"/>
        <v>52.31</v>
      </c>
      <c r="CS6" s="35">
        <f t="shared" si="10"/>
        <v>60.65</v>
      </c>
      <c r="CT6" s="35">
        <f t="shared" si="10"/>
        <v>51.75</v>
      </c>
      <c r="CU6" s="35">
        <f t="shared" si="10"/>
        <v>50.68</v>
      </c>
      <c r="CV6" s="35">
        <f t="shared" si="10"/>
        <v>50.14</v>
      </c>
      <c r="CW6" s="34" t="str">
        <f>IF(CW7="","",IF(CW7="-","【-】","【"&amp;SUBSTITUTE(TEXT(CW7,"#,##0.00"),"-","△")&amp;"】"))</f>
        <v>【51.30】</v>
      </c>
      <c r="CX6" s="35">
        <f>IF(CX7="",NA(),CX7)</f>
        <v>86.73</v>
      </c>
      <c r="CY6" s="35">
        <f t="shared" ref="CY6:DG6" si="11">IF(CY7="",NA(),CY7)</f>
        <v>90.2</v>
      </c>
      <c r="CZ6" s="35">
        <f t="shared" si="11"/>
        <v>90.2</v>
      </c>
      <c r="DA6" s="35">
        <f t="shared" si="11"/>
        <v>93.97</v>
      </c>
      <c r="DB6" s="35">
        <f t="shared" si="11"/>
        <v>95.16</v>
      </c>
      <c r="DC6" s="35">
        <f t="shared" si="11"/>
        <v>84.32</v>
      </c>
      <c r="DD6" s="35">
        <f t="shared" si="11"/>
        <v>84.58</v>
      </c>
      <c r="DE6" s="35">
        <f t="shared" si="11"/>
        <v>84.84</v>
      </c>
      <c r="DF6" s="35">
        <f t="shared" si="11"/>
        <v>84.86</v>
      </c>
      <c r="DG6" s="35">
        <f t="shared" si="11"/>
        <v>84.98</v>
      </c>
      <c r="DH6" s="34" t="str">
        <f>IF(DH7="","",IF(DH7="-","【-】","【"&amp;SUBSTITUTE(TEXT(DH7,"#,##0.00"),"-","△")&amp;"】"))</f>
        <v>【86.22】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0.01</v>
      </c>
      <c r="EK6" s="35">
        <f t="shared" si="14"/>
        <v>2.0499999999999998</v>
      </c>
      <c r="EL6" s="35">
        <f t="shared" si="14"/>
        <v>0.01</v>
      </c>
      <c r="EM6" s="35">
        <f t="shared" si="14"/>
        <v>0.01</v>
      </c>
      <c r="EN6" s="35">
        <f t="shared" si="14"/>
        <v>0.02</v>
      </c>
      <c r="EO6" s="34" t="str">
        <f>IF(EO7="","",IF(EO7="-","【-】","【"&amp;SUBSTITUTE(TEXT(EO7,"#,##0.00"),"-","△")&amp;"】"))</f>
        <v>【0.02】</v>
      </c>
    </row>
    <row r="7" spans="1:145" s="36" customFormat="1" x14ac:dyDescent="0.15">
      <c r="A7" s="28"/>
      <c r="B7" s="37">
        <v>2019</v>
      </c>
      <c r="C7" s="37">
        <v>64033</v>
      </c>
      <c r="D7" s="37">
        <v>47</v>
      </c>
      <c r="E7" s="37">
        <v>17</v>
      </c>
      <c r="F7" s="37">
        <v>5</v>
      </c>
      <c r="G7" s="37">
        <v>0</v>
      </c>
      <c r="H7" s="37" t="s">
        <v>99</v>
      </c>
      <c r="I7" s="37" t="s">
        <v>100</v>
      </c>
      <c r="J7" s="37" t="s">
        <v>101</v>
      </c>
      <c r="K7" s="37" t="s">
        <v>102</v>
      </c>
      <c r="L7" s="37" t="s">
        <v>103</v>
      </c>
      <c r="M7" s="37" t="s">
        <v>104</v>
      </c>
      <c r="N7" s="38" t="s">
        <v>105</v>
      </c>
      <c r="O7" s="38" t="s">
        <v>106</v>
      </c>
      <c r="P7" s="38">
        <v>75.290000000000006</v>
      </c>
      <c r="Q7" s="38">
        <v>81.56</v>
      </c>
      <c r="R7" s="38">
        <v>3080</v>
      </c>
      <c r="S7" s="38">
        <v>6987</v>
      </c>
      <c r="T7" s="38">
        <v>329.41</v>
      </c>
      <c r="U7" s="38">
        <v>21.21</v>
      </c>
      <c r="V7" s="38">
        <v>5204</v>
      </c>
      <c r="W7" s="38">
        <v>4.2</v>
      </c>
      <c r="X7" s="38">
        <v>1239.05</v>
      </c>
      <c r="Y7" s="38">
        <v>46.25</v>
      </c>
      <c r="Z7" s="38">
        <v>46.26</v>
      </c>
      <c r="AA7" s="38">
        <v>43.82</v>
      </c>
      <c r="AB7" s="38">
        <v>43.87</v>
      </c>
      <c r="AC7" s="38">
        <v>41.8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3361.98</v>
      </c>
      <c r="BG7" s="38">
        <v>3374.28</v>
      </c>
      <c r="BH7" s="38">
        <v>3322.28</v>
      </c>
      <c r="BI7" s="38">
        <v>3228.58</v>
      </c>
      <c r="BJ7" s="38">
        <v>3261.35</v>
      </c>
      <c r="BK7" s="38">
        <v>1081.8</v>
      </c>
      <c r="BL7" s="38">
        <v>974.93</v>
      </c>
      <c r="BM7" s="38">
        <v>855.8</v>
      </c>
      <c r="BN7" s="38">
        <v>789.46</v>
      </c>
      <c r="BO7" s="38">
        <v>826.83</v>
      </c>
      <c r="BP7" s="38">
        <v>765.47</v>
      </c>
      <c r="BQ7" s="38">
        <v>28.57</v>
      </c>
      <c r="BR7" s="38">
        <v>38.74</v>
      </c>
      <c r="BS7" s="38">
        <v>29.98</v>
      </c>
      <c r="BT7" s="38">
        <v>28.65</v>
      </c>
      <c r="BU7" s="38">
        <v>85.53</v>
      </c>
      <c r="BV7" s="38">
        <v>52.19</v>
      </c>
      <c r="BW7" s="38">
        <v>55.32</v>
      </c>
      <c r="BX7" s="38">
        <v>59.8</v>
      </c>
      <c r="BY7" s="38">
        <v>57.77</v>
      </c>
      <c r="BZ7" s="38">
        <v>57.31</v>
      </c>
      <c r="CA7" s="38">
        <v>59.59</v>
      </c>
      <c r="CB7" s="38">
        <v>556.01</v>
      </c>
      <c r="CC7" s="38">
        <v>407.99</v>
      </c>
      <c r="CD7" s="38">
        <v>524.44000000000005</v>
      </c>
      <c r="CE7" s="38">
        <v>556.36</v>
      </c>
      <c r="CF7" s="38">
        <v>185.94</v>
      </c>
      <c r="CG7" s="38">
        <v>296.14</v>
      </c>
      <c r="CH7" s="38">
        <v>283.17</v>
      </c>
      <c r="CI7" s="38">
        <v>263.76</v>
      </c>
      <c r="CJ7" s="38">
        <v>274.35000000000002</v>
      </c>
      <c r="CK7" s="38">
        <v>273.52</v>
      </c>
      <c r="CL7" s="38">
        <v>257.86</v>
      </c>
      <c r="CM7" s="38">
        <v>57.11</v>
      </c>
      <c r="CN7" s="38">
        <v>57.11</v>
      </c>
      <c r="CO7" s="38">
        <v>57.11</v>
      </c>
      <c r="CP7" s="38">
        <v>40.79</v>
      </c>
      <c r="CQ7" s="38">
        <v>40.43</v>
      </c>
      <c r="CR7" s="38">
        <v>52.31</v>
      </c>
      <c r="CS7" s="38">
        <v>60.65</v>
      </c>
      <c r="CT7" s="38">
        <v>51.75</v>
      </c>
      <c r="CU7" s="38">
        <v>50.68</v>
      </c>
      <c r="CV7" s="38">
        <v>50.14</v>
      </c>
      <c r="CW7" s="38">
        <v>51.3</v>
      </c>
      <c r="CX7" s="38">
        <v>86.73</v>
      </c>
      <c r="CY7" s="38">
        <v>90.2</v>
      </c>
      <c r="CZ7" s="38">
        <v>90.2</v>
      </c>
      <c r="DA7" s="38">
        <v>93.97</v>
      </c>
      <c r="DB7" s="38">
        <v>95.16</v>
      </c>
      <c r="DC7" s="38">
        <v>84.32</v>
      </c>
      <c r="DD7" s="38">
        <v>84.58</v>
      </c>
      <c r="DE7" s="38">
        <v>84.84</v>
      </c>
      <c r="DF7" s="38">
        <v>84.86</v>
      </c>
      <c r="DG7" s="38">
        <v>84.98</v>
      </c>
      <c r="DH7" s="38">
        <v>86.22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0.01</v>
      </c>
      <c r="EK7" s="38">
        <v>2.0499999999999998</v>
      </c>
      <c r="EL7" s="38">
        <v>0.01</v>
      </c>
      <c r="EM7" s="38">
        <v>0.01</v>
      </c>
      <c r="EN7" s="38">
        <v>0.02</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112</v>
      </c>
    </row>
    <row r="12" spans="1:145" x14ac:dyDescent="0.15">
      <c r="B12">
        <v>1</v>
      </c>
      <c r="C12">
        <v>1</v>
      </c>
      <c r="D12">
        <v>1</v>
      </c>
      <c r="E12">
        <v>1</v>
      </c>
      <c r="F12">
        <v>1</v>
      </c>
      <c r="G12" t="s">
        <v>113</v>
      </c>
    </row>
    <row r="13" spans="1:145" x14ac:dyDescent="0.15">
      <c r="B13" t="s">
        <v>114</v>
      </c>
      <c r="C13" t="s">
        <v>114</v>
      </c>
      <c r="D13" t="s">
        <v>115</v>
      </c>
      <c r="E13" t="s">
        <v>116</v>
      </c>
      <c r="F13" t="s">
        <v>117</v>
      </c>
      <c r="G13" t="s">
        <v>118</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宮川 千鶴子</cp:lastModifiedBy>
  <dcterms:created xsi:type="dcterms:W3CDTF">2020-12-04T03:00:36Z</dcterms:created>
  <dcterms:modified xsi:type="dcterms:W3CDTF">2021-01-26T06:17:47Z</dcterms:modified>
  <cp:category/>
</cp:coreProperties>
</file>